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Work\CSPF\metrics\scenarios\6.0.2\"/>
    </mc:Choice>
  </mc:AlternateContent>
  <bookViews>
    <workbookView xWindow="28860" yWindow="0" windowWidth="27690" windowHeight="13020" tabRatio="770" activeTab="4"/>
  </bookViews>
  <sheets>
    <sheet name="Numbers" sheetId="1" r:id="rId1"/>
    <sheet name="Scenarios (versions)" sheetId="3" r:id="rId2"/>
    <sheet name="Scenarios (date)" sheetId="9" r:id="rId3"/>
    <sheet name="Tests (versions)" sheetId="5" r:id="rId4"/>
    <sheet name="Tests (date)" sheetId="6" r:id="rId5"/>
    <sheet name="Tests (trends)" sheetId="7" r:id="rId6"/>
  </sheets>
  <externalReferences>
    <externalReference r:id="rId7"/>
  </externalReferences>
  <definedNames>
    <definedName name="_xlnm._FilterDatabase" localSheetId="0" hidden="1">Numbers!$A$2:$A$12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C4" i="1"/>
  <c r="G15" i="1" l="1"/>
  <c r="F15" i="1"/>
  <c r="H5" i="1" s="1"/>
  <c r="E15" i="1"/>
  <c r="D15" i="1"/>
  <c r="G14" i="1"/>
  <c r="F14" i="1"/>
  <c r="F17" i="1" s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D8" i="1"/>
  <c r="E8" i="1"/>
  <c r="H4" i="1" l="1"/>
  <c r="H17" i="1"/>
  <c r="I17" i="1" s="1"/>
  <c r="H11" i="1"/>
  <c r="H10" i="1"/>
  <c r="H9" i="1"/>
  <c r="H12" i="1"/>
  <c r="H16" i="1"/>
  <c r="H8" i="1"/>
  <c r="H15" i="1"/>
  <c r="H7" i="1"/>
  <c r="H14" i="1"/>
  <c r="H6" i="1"/>
  <c r="H13" i="1"/>
  <c r="G8" i="1"/>
  <c r="F8" i="1"/>
  <c r="G7" i="1"/>
  <c r="F7" i="1"/>
  <c r="E7" i="1"/>
  <c r="D7" i="1"/>
  <c r="G6" i="1"/>
  <c r="F6" i="1"/>
  <c r="E6" i="1"/>
  <c r="D6" i="1"/>
  <c r="G5" i="1"/>
  <c r="F5" i="1"/>
  <c r="E5" i="1"/>
  <c r="D5" i="1"/>
  <c r="G4" i="1"/>
  <c r="E4" i="1"/>
  <c r="F3" i="1" l="1"/>
  <c r="D3" i="1"/>
  <c r="F4" i="1"/>
  <c r="D4" i="1"/>
  <c r="H3" i="1" l="1"/>
</calcChain>
</file>

<file path=xl/sharedStrings.xml><?xml version="1.0" encoding="utf-8"?>
<sst xmlns="http://schemas.openxmlformats.org/spreadsheetml/2006/main" count="24" uniqueCount="22">
  <si>
    <t>CLM 4.0.1 GA</t>
  </si>
  <si>
    <t>CLM 4.0.2 GA</t>
  </si>
  <si>
    <t>CLM 4.0.3 GA</t>
  </si>
  <si>
    <t>CLM 4.0.4 GA</t>
  </si>
  <si>
    <t>CLM 4.0.5 GA</t>
  </si>
  <si>
    <t>CLM 4.0.6 GA</t>
  </si>
  <si>
    <t>CLM 4.0.7 GA</t>
  </si>
  <si>
    <t>CLM 5.0.0 GA</t>
  </si>
  <si>
    <t>CLM 5.0.1 GA</t>
  </si>
  <si>
    <t>CLM 5.0.2 GA</t>
  </si>
  <si>
    <t>Versions</t>
  </si>
  <si>
    <t>Date</t>
  </si>
  <si>
    <t>Steps</t>
  </si>
  <si>
    <t>Tests</t>
  </si>
  <si>
    <t>Scenarios</t>
  </si>
  <si>
    <t>CLM 6.0.0 GA</t>
  </si>
  <si>
    <t>All Tests Trend (max)</t>
  </si>
  <si>
    <t>Trends</t>
  </si>
  <si>
    <t>CLM 6.0.1 GA</t>
  </si>
  <si>
    <t>Implemented</t>
  </si>
  <si>
    <t>Run</t>
  </si>
  <si>
    <t>CLM 6.0.2 RC1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</si>
</sst>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CSPF Scenarios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History (versions)</a:t>
            </a:r>
            <a:endParaRPr lang="en-US" sz="1400">
              <a:effectLst/>
            </a:endParaRPr>
          </a:p>
        </c:rich>
      </c:tx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345398811076845E-2"/>
          <c:y val="4.8833383902281709E-2"/>
          <c:w val="0.90516251207943443"/>
          <c:h val="0.83539075803171658"/>
        </c:manualLayout>
      </c:layout>
      <c:lineChart>
        <c:grouping val="standard"/>
        <c:varyColors val="0"/>
        <c:ser>
          <c:idx val="0"/>
          <c:order val="0"/>
          <c:tx>
            <c:strRef>
              <c:f>Numbers!$C$2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(Numbers!$A$3:$A$15,Numbers!$C$3:$C$15)</c:f>
              <c:strCache>
                <c:ptCount val="26"/>
                <c:pt idx="0">
                  <c:v>CLM 4.0.1 GA</c:v>
                </c:pt>
                <c:pt idx="1">
                  <c:v>CLM 4.0.2 GA</c:v>
                </c:pt>
                <c:pt idx="2">
                  <c:v>CLM 4.0.3 GA</c:v>
                </c:pt>
                <c:pt idx="3">
                  <c:v>CLM 4.0.4 GA</c:v>
                </c:pt>
                <c:pt idx="4">
                  <c:v>CLM 4.0.5 GA</c:v>
                </c:pt>
                <c:pt idx="5">
                  <c:v>CLM 4.0.6 GA</c:v>
                </c:pt>
                <c:pt idx="6">
                  <c:v>CLM 4.0.7 GA</c:v>
                </c:pt>
                <c:pt idx="7">
                  <c:v>CLM 5.0.0 GA</c:v>
                </c:pt>
                <c:pt idx="8">
                  <c:v>CLM 5.0.1 GA</c:v>
                </c:pt>
                <c:pt idx="9">
                  <c:v>CLM 5.0.2 GA</c:v>
                </c:pt>
                <c:pt idx="10">
                  <c:v>CLM 6.0.0 GA</c:v>
                </c:pt>
                <c:pt idx="11">
                  <c:v>CLM 6.0.1 GA</c:v>
                </c:pt>
                <c:pt idx="12">
                  <c:v>CLM 6.0.2 RC1</c:v>
                </c:pt>
                <c:pt idx="13">
                  <c:v>1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17</c:v>
                </c:pt>
                <c:pt idx="22">
                  <c:v>19</c:v>
                </c:pt>
                <c:pt idx="23">
                  <c:v>27</c:v>
                </c:pt>
                <c:pt idx="24">
                  <c:v>37</c:v>
                </c:pt>
                <c:pt idx="25">
                  <c:v>41</c:v>
                </c:pt>
              </c:strCache>
            </c:strRef>
          </c:cat>
          <c:val>
            <c:numRef>
              <c:f>Numbers!$C$3:$C$15</c:f>
              <c:numCache>
                <c:formatCode>General</c:formatCode>
                <c:ptCount val="13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12</c:v>
                </c:pt>
                <c:pt idx="7">
                  <c:v>13</c:v>
                </c:pt>
                <c:pt idx="8">
                  <c:v>17</c:v>
                </c:pt>
                <c:pt idx="9">
                  <c:v>19</c:v>
                </c:pt>
                <c:pt idx="10">
                  <c:v>27</c:v>
                </c:pt>
                <c:pt idx="11">
                  <c:v>37</c:v>
                </c:pt>
                <c:pt idx="12">
                  <c:v>41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1431744"/>
        <c:axId val="224920664"/>
      </c:lineChart>
      <c:catAx>
        <c:axId val="51143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920664"/>
        <c:crosses val="autoZero"/>
        <c:auto val="1"/>
        <c:lblAlgn val="ctr"/>
        <c:lblOffset val="100"/>
        <c:noMultiLvlLbl val="0"/>
      </c:catAx>
      <c:valAx>
        <c:axId val="224920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43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CSPF Scenarios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History (dates)</a:t>
            </a:r>
            <a:endParaRPr lang="en-US" sz="1400">
              <a:effectLst/>
            </a:endParaRPr>
          </a:p>
        </c:rich>
      </c:tx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99388282908257E-2"/>
          <c:y val="4.8833383902281709E-2"/>
          <c:w val="0.91140852260760297"/>
          <c:h val="0.84879327859165166"/>
        </c:manualLayout>
      </c:layout>
      <c:lineChart>
        <c:grouping val="standard"/>
        <c:varyColors val="0"/>
        <c:ser>
          <c:idx val="0"/>
          <c:order val="0"/>
          <c:tx>
            <c:strRef>
              <c:f>Numbers!$C$2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Numbers!$B$3:$B$15</c:f>
              <c:numCache>
                <c:formatCode>mm/dd/yyyy</c:formatCode>
                <c:ptCount val="13"/>
                <c:pt idx="0">
                  <c:v>41214</c:v>
                </c:pt>
                <c:pt idx="1">
                  <c:v>41334</c:v>
                </c:pt>
                <c:pt idx="2">
                  <c:v>41418</c:v>
                </c:pt>
                <c:pt idx="3">
                  <c:v>41495</c:v>
                </c:pt>
                <c:pt idx="4">
                  <c:v>41579</c:v>
                </c:pt>
                <c:pt idx="5">
                  <c:v>41698</c:v>
                </c:pt>
                <c:pt idx="6">
                  <c:v>41730</c:v>
                </c:pt>
                <c:pt idx="7">
                  <c:v>41781</c:v>
                </c:pt>
                <c:pt idx="8">
                  <c:v>41859</c:v>
                </c:pt>
                <c:pt idx="9">
                  <c:v>41943</c:v>
                </c:pt>
                <c:pt idx="10">
                  <c:v>42139</c:v>
                </c:pt>
                <c:pt idx="11">
                  <c:v>42314</c:v>
                </c:pt>
                <c:pt idx="12">
                  <c:v>42440</c:v>
                </c:pt>
              </c:numCache>
            </c:numRef>
          </c:cat>
          <c:val>
            <c:numRef>
              <c:f>Numbers!$C$3:$C$15</c:f>
              <c:numCache>
                <c:formatCode>General</c:formatCode>
                <c:ptCount val="13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12</c:v>
                </c:pt>
                <c:pt idx="7">
                  <c:v>13</c:v>
                </c:pt>
                <c:pt idx="8">
                  <c:v>17</c:v>
                </c:pt>
                <c:pt idx="9">
                  <c:v>19</c:v>
                </c:pt>
                <c:pt idx="10">
                  <c:v>27</c:v>
                </c:pt>
                <c:pt idx="11">
                  <c:v>37</c:v>
                </c:pt>
                <c:pt idx="12">
                  <c:v>41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922232"/>
        <c:axId val="159810952"/>
      </c:lineChart>
      <c:dateAx>
        <c:axId val="224922232"/>
        <c:scaling>
          <c:orientation val="minMax"/>
          <c:max val="4246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mm/d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10952"/>
        <c:crosses val="autoZero"/>
        <c:auto val="1"/>
        <c:lblOffset val="100"/>
        <c:baseTimeUnit val="months"/>
        <c:majorUnit val="3"/>
        <c:majorTimeUnit val="months"/>
      </c:dateAx>
      <c:valAx>
        <c:axId val="15981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922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CSPF</a:t>
            </a:r>
            <a:r>
              <a:rPr lang="en-US" b="1" baseline="0"/>
              <a:t> Tests</a:t>
            </a:r>
          </a:p>
          <a:p>
            <a:pPr>
              <a:defRPr/>
            </a:pPr>
            <a:r>
              <a:rPr lang="en-US" baseline="0"/>
              <a:t>History (versions)</a:t>
            </a:r>
            <a:endParaRPr lang="en-US"/>
          </a:p>
        </c:rich>
      </c:tx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471376267720634E-2"/>
          <c:y val="4.4794228906228632E-2"/>
          <c:w val="0.9086553689207485"/>
          <c:h val="0.88616993329351423"/>
        </c:manualLayout>
      </c:layout>
      <c:lineChart>
        <c:grouping val="standard"/>
        <c:varyColors val="0"/>
        <c:ser>
          <c:idx val="0"/>
          <c:order val="0"/>
          <c:tx>
            <c:strRef>
              <c:f>Numbers!$F$2</c:f>
              <c:strCache>
                <c:ptCount val="1"/>
                <c:pt idx="0">
                  <c:v>Implemented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Numbers!$A$3:$A$15</c:f>
              <c:strCache>
                <c:ptCount val="13"/>
                <c:pt idx="0">
                  <c:v>CLM 4.0.1 GA</c:v>
                </c:pt>
                <c:pt idx="1">
                  <c:v>CLM 4.0.2 GA</c:v>
                </c:pt>
                <c:pt idx="2">
                  <c:v>CLM 4.0.3 GA</c:v>
                </c:pt>
                <c:pt idx="3">
                  <c:v>CLM 4.0.4 GA</c:v>
                </c:pt>
                <c:pt idx="4">
                  <c:v>CLM 4.0.5 GA</c:v>
                </c:pt>
                <c:pt idx="5">
                  <c:v>CLM 4.0.6 GA</c:v>
                </c:pt>
                <c:pt idx="6">
                  <c:v>CLM 4.0.7 GA</c:v>
                </c:pt>
                <c:pt idx="7">
                  <c:v>CLM 5.0.0 GA</c:v>
                </c:pt>
                <c:pt idx="8">
                  <c:v>CLM 5.0.1 GA</c:v>
                </c:pt>
                <c:pt idx="9">
                  <c:v>CLM 5.0.2 GA</c:v>
                </c:pt>
                <c:pt idx="10">
                  <c:v>CLM 6.0.0 GA</c:v>
                </c:pt>
                <c:pt idx="11">
                  <c:v>CLM 6.0.1 GA</c:v>
                </c:pt>
                <c:pt idx="12">
                  <c:v>CLM 6.0.2 RC1</c:v>
                </c:pt>
              </c:strCache>
            </c:strRef>
          </c:cat>
          <c:val>
            <c:numRef>
              <c:f>Numbers!$F$3:$F$15</c:f>
              <c:numCache>
                <c:formatCode>General</c:formatCode>
                <c:ptCount val="13"/>
                <c:pt idx="0">
                  <c:v>69</c:v>
                </c:pt>
                <c:pt idx="1">
                  <c:v>88</c:v>
                </c:pt>
                <c:pt idx="2">
                  <c:v>291</c:v>
                </c:pt>
                <c:pt idx="3">
                  <c:v>374</c:v>
                </c:pt>
                <c:pt idx="4">
                  <c:v>401</c:v>
                </c:pt>
                <c:pt idx="5">
                  <c:v>496</c:v>
                </c:pt>
                <c:pt idx="6">
                  <c:v>496</c:v>
                </c:pt>
                <c:pt idx="7">
                  <c:v>520</c:v>
                </c:pt>
                <c:pt idx="8">
                  <c:v>965</c:v>
                </c:pt>
                <c:pt idx="9">
                  <c:v>1040</c:v>
                </c:pt>
                <c:pt idx="10">
                  <c:v>793</c:v>
                </c:pt>
                <c:pt idx="11">
                  <c:v>2261</c:v>
                </c:pt>
                <c:pt idx="12">
                  <c:v>2476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Numbers!$G$2</c:f>
              <c:strCache>
                <c:ptCount val="1"/>
                <c:pt idx="0">
                  <c:v>Run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Numbers!$A$3:$A$15</c:f>
              <c:strCache>
                <c:ptCount val="13"/>
                <c:pt idx="0">
                  <c:v>CLM 4.0.1 GA</c:v>
                </c:pt>
                <c:pt idx="1">
                  <c:v>CLM 4.0.2 GA</c:v>
                </c:pt>
                <c:pt idx="2">
                  <c:v>CLM 4.0.3 GA</c:v>
                </c:pt>
                <c:pt idx="3">
                  <c:v>CLM 4.0.4 GA</c:v>
                </c:pt>
                <c:pt idx="4">
                  <c:v>CLM 4.0.5 GA</c:v>
                </c:pt>
                <c:pt idx="5">
                  <c:v>CLM 4.0.6 GA</c:v>
                </c:pt>
                <c:pt idx="6">
                  <c:v>CLM 4.0.7 GA</c:v>
                </c:pt>
                <c:pt idx="7">
                  <c:v>CLM 5.0.0 GA</c:v>
                </c:pt>
                <c:pt idx="8">
                  <c:v>CLM 5.0.1 GA</c:v>
                </c:pt>
                <c:pt idx="9">
                  <c:v>CLM 5.0.2 GA</c:v>
                </c:pt>
                <c:pt idx="10">
                  <c:v>CLM 6.0.0 GA</c:v>
                </c:pt>
                <c:pt idx="11">
                  <c:v>CLM 6.0.1 GA</c:v>
                </c:pt>
                <c:pt idx="12">
                  <c:v>CLM 6.0.2 RC1</c:v>
                </c:pt>
              </c:strCache>
            </c:strRef>
          </c:cat>
          <c:val>
            <c:numRef>
              <c:f>Numbers!$G$3:$G$15</c:f>
              <c:numCache>
                <c:formatCode>General</c:formatCode>
                <c:ptCount val="13"/>
                <c:pt idx="0">
                  <c:v>69</c:v>
                </c:pt>
                <c:pt idx="1">
                  <c:v>88</c:v>
                </c:pt>
                <c:pt idx="2">
                  <c:v>306</c:v>
                </c:pt>
                <c:pt idx="3">
                  <c:v>389</c:v>
                </c:pt>
                <c:pt idx="4">
                  <c:v>412</c:v>
                </c:pt>
                <c:pt idx="5">
                  <c:v>507</c:v>
                </c:pt>
                <c:pt idx="6">
                  <c:v>507</c:v>
                </c:pt>
                <c:pt idx="7">
                  <c:v>524</c:v>
                </c:pt>
                <c:pt idx="8">
                  <c:v>1009</c:v>
                </c:pt>
                <c:pt idx="9">
                  <c:v>1092</c:v>
                </c:pt>
                <c:pt idx="10">
                  <c:v>1626</c:v>
                </c:pt>
                <c:pt idx="11">
                  <c:v>3259</c:v>
                </c:pt>
                <c:pt idx="12">
                  <c:v>3601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0998216"/>
        <c:axId val="430998608"/>
      </c:lineChart>
      <c:catAx>
        <c:axId val="43099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E6E6E6"/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noFill/>
              <a:prstDash val="dash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98608"/>
        <c:crosses val="autoZero"/>
        <c:auto val="1"/>
        <c:lblAlgn val="ctr"/>
        <c:lblOffset val="100"/>
        <c:noMultiLvlLbl val="0"/>
      </c:catAx>
      <c:valAx>
        <c:axId val="43099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6E6E6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98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9.5196250732278859E-2"/>
          <c:y val="0.23614118210485682"/>
          <c:w val="0.11625243059328276"/>
          <c:h val="6.8161217623946405E-2"/>
        </c:manualLayout>
      </c:layout>
      <c:overlay val="1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CSPF</a:t>
            </a:r>
            <a:r>
              <a:rPr lang="en-US" b="1" baseline="0"/>
              <a:t> Tests</a:t>
            </a:r>
          </a:p>
          <a:p>
            <a:pPr>
              <a:defRPr/>
            </a:pPr>
            <a:r>
              <a:rPr lang="en-US"/>
              <a:t>History</a:t>
            </a:r>
            <a:r>
              <a:rPr lang="en-US" baseline="0"/>
              <a:t> (dates)</a:t>
            </a:r>
            <a:endParaRPr lang="en-US"/>
          </a:p>
        </c:rich>
      </c:tx>
      <c:layout/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728257537117227E-2"/>
          <c:y val="5.1096264831172855E-2"/>
          <c:w val="0.92884379618491542"/>
          <c:h val="0.85662192427888362"/>
        </c:manualLayout>
      </c:layout>
      <c:lineChart>
        <c:grouping val="standard"/>
        <c:varyColors val="0"/>
        <c:ser>
          <c:idx val="2"/>
          <c:order val="0"/>
          <c:tx>
            <c:strRef>
              <c:f>Numbers!$F$2</c:f>
              <c:strCache>
                <c:ptCount val="1"/>
                <c:pt idx="0">
                  <c:v>Implemented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t" anchorCtr="0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Numbers!$B$3:$B$15</c:f>
              <c:numCache>
                <c:formatCode>mm/dd/yyyy</c:formatCode>
                <c:ptCount val="13"/>
                <c:pt idx="0">
                  <c:v>41214</c:v>
                </c:pt>
                <c:pt idx="1">
                  <c:v>41334</c:v>
                </c:pt>
                <c:pt idx="2">
                  <c:v>41418</c:v>
                </c:pt>
                <c:pt idx="3">
                  <c:v>41495</c:v>
                </c:pt>
                <c:pt idx="4">
                  <c:v>41579</c:v>
                </c:pt>
                <c:pt idx="5">
                  <c:v>41698</c:v>
                </c:pt>
                <c:pt idx="6">
                  <c:v>41730</c:v>
                </c:pt>
                <c:pt idx="7">
                  <c:v>41781</c:v>
                </c:pt>
                <c:pt idx="8">
                  <c:v>41859</c:v>
                </c:pt>
                <c:pt idx="9">
                  <c:v>41943</c:v>
                </c:pt>
                <c:pt idx="10">
                  <c:v>42139</c:v>
                </c:pt>
                <c:pt idx="11">
                  <c:v>42314</c:v>
                </c:pt>
                <c:pt idx="12">
                  <c:v>42440</c:v>
                </c:pt>
              </c:numCache>
            </c:numRef>
          </c:cat>
          <c:val>
            <c:numRef>
              <c:f>Numbers!$F$3:$F$15</c:f>
              <c:numCache>
                <c:formatCode>General</c:formatCode>
                <c:ptCount val="13"/>
                <c:pt idx="0">
                  <c:v>69</c:v>
                </c:pt>
                <c:pt idx="1">
                  <c:v>88</c:v>
                </c:pt>
                <c:pt idx="2">
                  <c:v>291</c:v>
                </c:pt>
                <c:pt idx="3">
                  <c:v>374</c:v>
                </c:pt>
                <c:pt idx="4">
                  <c:v>401</c:v>
                </c:pt>
                <c:pt idx="5">
                  <c:v>496</c:v>
                </c:pt>
                <c:pt idx="6">
                  <c:v>496</c:v>
                </c:pt>
                <c:pt idx="7">
                  <c:v>520</c:v>
                </c:pt>
                <c:pt idx="8">
                  <c:v>965</c:v>
                </c:pt>
                <c:pt idx="9">
                  <c:v>1040</c:v>
                </c:pt>
                <c:pt idx="10">
                  <c:v>793</c:v>
                </c:pt>
                <c:pt idx="11">
                  <c:v>2261</c:v>
                </c:pt>
                <c:pt idx="12">
                  <c:v>2476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Numbers!$G$2</c:f>
              <c:strCache>
                <c:ptCount val="1"/>
                <c:pt idx="0">
                  <c:v>Run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Pt>
            <c:idx val="11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chemeClr val="accent6"/>
                  </a:solidFill>
                </a:ln>
                <a:effectLst/>
              </c:spPr>
            </c:marker>
            <c:bubble3D val="0"/>
          </c:dPt>
          <c:dLbls>
            <c:dLbl>
              <c:idx val="10"/>
              <c:layout/>
              <c:tx>
                <c:rich>
                  <a:bodyPr/>
                  <a:lstStyle/>
                  <a:p>
                    <a:fld id="{C0ADA0C4-4879-47B1-9606-0D9F7CA119A7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Numbers!$B$3:$B$15</c:f>
              <c:numCache>
                <c:formatCode>mm/dd/yyyy</c:formatCode>
                <c:ptCount val="13"/>
                <c:pt idx="0">
                  <c:v>41214</c:v>
                </c:pt>
                <c:pt idx="1">
                  <c:v>41334</c:v>
                </c:pt>
                <c:pt idx="2">
                  <c:v>41418</c:v>
                </c:pt>
                <c:pt idx="3">
                  <c:v>41495</c:v>
                </c:pt>
                <c:pt idx="4">
                  <c:v>41579</c:v>
                </c:pt>
                <c:pt idx="5">
                  <c:v>41698</c:v>
                </c:pt>
                <c:pt idx="6">
                  <c:v>41730</c:v>
                </c:pt>
                <c:pt idx="7">
                  <c:v>41781</c:v>
                </c:pt>
                <c:pt idx="8">
                  <c:v>41859</c:v>
                </c:pt>
                <c:pt idx="9">
                  <c:v>41943</c:v>
                </c:pt>
                <c:pt idx="10">
                  <c:v>42139</c:v>
                </c:pt>
                <c:pt idx="11">
                  <c:v>42314</c:v>
                </c:pt>
                <c:pt idx="12">
                  <c:v>42440</c:v>
                </c:pt>
              </c:numCache>
            </c:numRef>
          </c:cat>
          <c:val>
            <c:numRef>
              <c:f>Numbers!$G$3:$G$15</c:f>
              <c:numCache>
                <c:formatCode>General</c:formatCode>
                <c:ptCount val="13"/>
                <c:pt idx="0">
                  <c:v>69</c:v>
                </c:pt>
                <c:pt idx="1">
                  <c:v>88</c:v>
                </c:pt>
                <c:pt idx="2">
                  <c:v>306</c:v>
                </c:pt>
                <c:pt idx="3">
                  <c:v>389</c:v>
                </c:pt>
                <c:pt idx="4">
                  <c:v>412</c:v>
                </c:pt>
                <c:pt idx="5">
                  <c:v>507</c:v>
                </c:pt>
                <c:pt idx="6">
                  <c:v>507</c:v>
                </c:pt>
                <c:pt idx="7">
                  <c:v>524</c:v>
                </c:pt>
                <c:pt idx="8">
                  <c:v>1009</c:v>
                </c:pt>
                <c:pt idx="9">
                  <c:v>1092</c:v>
                </c:pt>
                <c:pt idx="10">
                  <c:v>1626</c:v>
                </c:pt>
                <c:pt idx="11">
                  <c:v>3259</c:v>
                </c:pt>
                <c:pt idx="12">
                  <c:v>3601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0999392"/>
        <c:axId val="430999784"/>
      </c:lineChart>
      <c:dateAx>
        <c:axId val="430999392"/>
        <c:scaling>
          <c:orientation val="minMax"/>
          <c:max val="42430"/>
        </c:scaling>
        <c:delete val="0"/>
        <c:axPos val="b"/>
        <c:majorGridlines>
          <c:spPr>
            <a:ln w="9525" cap="flat" cmpd="sng" algn="ctr">
              <a:solidFill>
                <a:srgbClr val="E6E6E6"/>
              </a:solidFill>
              <a:prstDash val="dash"/>
              <a:round/>
            </a:ln>
            <a:effectLst/>
          </c:spPr>
        </c:majorGridlines>
        <c:numFmt formatCode="mm/d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99784"/>
        <c:crosses val="autoZero"/>
        <c:auto val="1"/>
        <c:lblOffset val="100"/>
        <c:baseTimeUnit val="months"/>
        <c:majorUnit val="3"/>
        <c:majorTimeUnit val="months"/>
      </c:dateAx>
      <c:valAx>
        <c:axId val="43099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6E6E6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99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7.1739774438528456E-2"/>
          <c:y val="0.21803322588359628"/>
          <c:w val="0.14587052387344376"/>
          <c:h val="7.9618457169433735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CSPF All Tests</a:t>
            </a:r>
          </a:p>
          <a:p>
            <a:pPr>
              <a:defRPr/>
            </a:pPr>
            <a:r>
              <a:rPr lang="en-US"/>
              <a:t>Trends</a:t>
            </a:r>
          </a:p>
        </c:rich>
      </c:tx>
      <c:layout>
        <c:manualLayout>
          <c:xMode val="edge"/>
          <c:yMode val="edge"/>
          <c:x val="0.44007232997345092"/>
          <c:y val="2.4248985528415468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658003385125242E-2"/>
          <c:y val="6.7252884815385161E-2"/>
          <c:w val="0.92884379618491542"/>
          <c:h val="0.87277854426309598"/>
        </c:manualLayout>
      </c:layout>
      <c:lineChart>
        <c:grouping val="standard"/>
        <c:varyColors val="0"/>
        <c:ser>
          <c:idx val="0"/>
          <c:order val="0"/>
          <c:tx>
            <c:strRef>
              <c:f>Numbers!$F$2</c:f>
              <c:strCache>
                <c:ptCount val="1"/>
                <c:pt idx="0">
                  <c:v>Implemented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</c:dPt>
          <c:dLbls>
            <c:dLbl>
              <c:idx val="14"/>
              <c:layout>
                <c:manualLayout>
                  <c:x val="-5.1270552340140371E-2"/>
                  <c:y val="1.314236081294514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D2342F4-4BCE-45CD-9FFE-A5019C335ECC}" type="VALUE">
                      <a:rPr lang="en-US"/>
                      <a:pPr>
                        <a:defRPr/>
                      </a:pPr>
                      <a:t>[VALUE]</a:t>
                    </a:fld>
                    <a:r>
                      <a:rPr lang="en-US"/>
                      <a:t> </a:t>
                    </a:r>
                  </a:p>
                  <a:p>
                    <a:pPr>
                      <a:defRPr/>
                    </a:pPr>
                    <a:r>
                      <a:rPr lang="en-US"/>
                      <a:t>(25%)</a:t>
                    </a:r>
                  </a:p>
                </c:rich>
              </c:tx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Numbers!$B$3:$B$17</c:f>
              <c:numCache>
                <c:formatCode>mm/dd/yyyy</c:formatCode>
                <c:ptCount val="15"/>
                <c:pt idx="0">
                  <c:v>41214</c:v>
                </c:pt>
                <c:pt idx="1">
                  <c:v>41334</c:v>
                </c:pt>
                <c:pt idx="2">
                  <c:v>41418</c:v>
                </c:pt>
                <c:pt idx="3">
                  <c:v>41495</c:v>
                </c:pt>
                <c:pt idx="4">
                  <c:v>41579</c:v>
                </c:pt>
                <c:pt idx="5">
                  <c:v>41698</c:v>
                </c:pt>
                <c:pt idx="6">
                  <c:v>41730</c:v>
                </c:pt>
                <c:pt idx="7">
                  <c:v>41781</c:v>
                </c:pt>
                <c:pt idx="8">
                  <c:v>41859</c:v>
                </c:pt>
                <c:pt idx="9">
                  <c:v>41943</c:v>
                </c:pt>
                <c:pt idx="10">
                  <c:v>42139</c:v>
                </c:pt>
                <c:pt idx="11">
                  <c:v>42314</c:v>
                </c:pt>
                <c:pt idx="12">
                  <c:v>42440</c:v>
                </c:pt>
                <c:pt idx="13">
                  <c:v>42551</c:v>
                </c:pt>
                <c:pt idx="14">
                  <c:v>42736</c:v>
                </c:pt>
              </c:numCache>
            </c:numRef>
          </c:cat>
          <c:val>
            <c:numRef>
              <c:f>Numbers!$F$3:$F$17</c:f>
              <c:numCache>
                <c:formatCode>General</c:formatCode>
                <c:ptCount val="15"/>
                <c:pt idx="0">
                  <c:v>69</c:v>
                </c:pt>
                <c:pt idx="1">
                  <c:v>88</c:v>
                </c:pt>
                <c:pt idx="2">
                  <c:v>291</c:v>
                </c:pt>
                <c:pt idx="3">
                  <c:v>374</c:v>
                </c:pt>
                <c:pt idx="4">
                  <c:v>401</c:v>
                </c:pt>
                <c:pt idx="5">
                  <c:v>496</c:v>
                </c:pt>
                <c:pt idx="6">
                  <c:v>496</c:v>
                </c:pt>
                <c:pt idx="7">
                  <c:v>520</c:v>
                </c:pt>
                <c:pt idx="8">
                  <c:v>965</c:v>
                </c:pt>
                <c:pt idx="9">
                  <c:v>1040</c:v>
                </c:pt>
                <c:pt idx="10">
                  <c:v>793</c:v>
                </c:pt>
                <c:pt idx="11">
                  <c:v>2261</c:v>
                </c:pt>
                <c:pt idx="12">
                  <c:v>2476</c:v>
                </c:pt>
                <c:pt idx="14" formatCode="0">
                  <c:v>2826.25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Numbers!$H$2</c:f>
              <c:strCache>
                <c:ptCount val="1"/>
                <c:pt idx="0">
                  <c:v>All Tests Trend (max)</c:v>
                </c:pt>
              </c:strCache>
            </c:strRef>
          </c:tx>
          <c:spPr>
            <a:ln w="25400" cap="rnd">
              <a:noFill/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4"/>
            <c:marker>
              <c:symbol val="circle"/>
              <c:size val="5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</c:dPt>
          <c:dLbls>
            <c:dLbl>
              <c:idx val="14"/>
              <c:layout>
                <c:manualLayout>
                  <c:x val="-3.9661376745246141E-2"/>
                  <c:y val="-1.8176197482238851E-2"/>
                </c:manualLayout>
              </c:layout>
              <c:tx>
                <c:rich>
                  <a:bodyPr/>
                  <a:lstStyle/>
                  <a:p>
                    <a:fld id="{3A802B34-2698-4235-B4A2-72A1B1BFCBED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/>
                      <a:t>(35%)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Numbers!$H$3:$H$17</c:f>
              <c:numCache>
                <c:formatCode>0</c:formatCode>
                <c:ptCount val="15"/>
                <c:pt idx="0">
                  <c:v>69</c:v>
                </c:pt>
                <c:pt idx="1">
                  <c:v>304.60000000000002</c:v>
                </c:pt>
                <c:pt idx="2">
                  <c:v>469.5</c:v>
                </c:pt>
                <c:pt idx="3">
                  <c:v>620.70000000000005</c:v>
                </c:pt>
                <c:pt idx="4">
                  <c:v>785.6</c:v>
                </c:pt>
                <c:pt idx="5">
                  <c:v>1019.2</c:v>
                </c:pt>
                <c:pt idx="6">
                  <c:v>1082.0999999999999</c:v>
                </c:pt>
                <c:pt idx="7">
                  <c:v>1182.2</c:v>
                </c:pt>
                <c:pt idx="8">
                  <c:v>1335.3</c:v>
                </c:pt>
                <c:pt idx="9">
                  <c:v>1500.2</c:v>
                </c:pt>
                <c:pt idx="10">
                  <c:v>1885</c:v>
                </c:pt>
                <c:pt idx="11">
                  <c:v>2228.6</c:v>
                </c:pt>
                <c:pt idx="12">
                  <c:v>2476</c:v>
                </c:pt>
                <c:pt idx="13">
                  <c:v>2693.9</c:v>
                </c:pt>
                <c:pt idx="14">
                  <c:v>3057.1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000568"/>
        <c:axId val="431000960"/>
      </c:lineChart>
      <c:dateAx>
        <c:axId val="43100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000960"/>
        <c:crosses val="autoZero"/>
        <c:auto val="0"/>
        <c:lblOffset val="100"/>
        <c:baseTimeUnit val="months"/>
        <c:majorUnit val="3"/>
        <c:majorTimeUnit val="months"/>
        <c:minorUnit val="1"/>
        <c:minorTimeUnit val="months"/>
      </c:dateAx>
      <c:valAx>
        <c:axId val="431000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000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egendEntry>
        <c:idx val="1"/>
        <c:delete val="1"/>
      </c:legendEntry>
      <c:layout>
        <c:manualLayout>
          <c:xMode val="edge"/>
          <c:yMode val="edge"/>
          <c:x val="6.8884567398800334E-2"/>
          <c:y val="0.18801718015338606"/>
          <c:w val="0.23129900553026861"/>
          <c:h val="0.1597648548505688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3"/>
  <sheetViews>
    <sheetView zoomScale="9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4"/>
  <sheetViews>
    <sheetView zoomScale="9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5"/>
  <sheetViews>
    <sheetView zoomScale="9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6"/>
  <sheetViews>
    <sheetView tabSelected="1" zoomScale="9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9"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mb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0.2"/>
      <sheetName val="4.0.3"/>
      <sheetName val="4.0.4"/>
      <sheetName val="4.0.5"/>
      <sheetName val="4.0.6"/>
      <sheetName val="4.0.7"/>
      <sheetName val="5.0"/>
      <sheetName val="5.0.1"/>
      <sheetName val="5.0.2"/>
      <sheetName val="6.0"/>
      <sheetName val="6.0.1"/>
      <sheetName val="6.0.2"/>
    </sheetNames>
    <sheetDataSet>
      <sheetData sheetId="0">
        <row r="1">
          <cell r="A1" t="str">
            <v>Scenarios</v>
          </cell>
        </row>
        <row r="2">
          <cell r="A2" t="str">
            <v>BvtScenario</v>
          </cell>
        </row>
        <row r="3">
          <cell r="A3" t="str">
            <v>DeleteLpaProjectScenario</v>
          </cell>
        </row>
        <row r="4">
          <cell r="A4" t="str">
            <v>MtmScenario</v>
          </cell>
        </row>
        <row r="5">
          <cell r="A5" t="str">
            <v>Totals</v>
          </cell>
          <cell r="B5">
            <v>18</v>
          </cell>
          <cell r="C5">
            <v>88</v>
          </cell>
        </row>
      </sheetData>
      <sheetData sheetId="1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MtmScenario</v>
          </cell>
        </row>
        <row r="5">
          <cell r="A5" t="str">
            <v>QmBvtScenario</v>
          </cell>
        </row>
        <row r="6">
          <cell r="A6" t="str">
            <v>RmBvtScenario</v>
          </cell>
        </row>
        <row r="7">
          <cell r="A7" t="str">
            <v>RrdiScenario</v>
          </cell>
        </row>
        <row r="8">
          <cell r="A8" t="str">
            <v>SanityTestScenario</v>
          </cell>
        </row>
        <row r="9">
          <cell r="A9" t="str">
            <v>VVCSmoketestScenario</v>
          </cell>
        </row>
        <row r="10">
          <cell r="A10" t="str">
            <v>----------------------------------------</v>
          </cell>
        </row>
        <row r="11">
          <cell r="A11" t="str">
            <v>Implemented</v>
          </cell>
          <cell r="B11">
            <v>74</v>
          </cell>
          <cell r="C11">
            <v>291</v>
          </cell>
        </row>
        <row r="12">
          <cell r="A12" t="str">
            <v>Totals</v>
          </cell>
          <cell r="B12">
            <v>77</v>
          </cell>
          <cell r="C12">
            <v>306</v>
          </cell>
        </row>
      </sheetData>
      <sheetData sheetId="2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MtmScenario</v>
          </cell>
        </row>
        <row r="5">
          <cell r="A5" t="str">
            <v>PerfScenario</v>
          </cell>
        </row>
        <row r="6">
          <cell r="A6" t="str">
            <v>QmBvtScenario</v>
          </cell>
        </row>
        <row r="7">
          <cell r="A7" t="str">
            <v>RmBvtScenario</v>
          </cell>
        </row>
        <row r="8">
          <cell r="A8" t="str">
            <v>RrdiScenario</v>
          </cell>
        </row>
        <row r="9">
          <cell r="A9" t="str">
            <v>SanityTestScenario</v>
          </cell>
        </row>
        <row r="10">
          <cell r="A10" t="str">
            <v>VVCSmoketestScenario</v>
          </cell>
        </row>
        <row r="11">
          <cell r="A11" t="str">
            <v>----------------------------------------</v>
          </cell>
        </row>
        <row r="12">
          <cell r="A12" t="str">
            <v>Implemented</v>
          </cell>
          <cell r="B12">
            <v>87</v>
          </cell>
          <cell r="C12">
            <v>374</v>
          </cell>
        </row>
        <row r="13">
          <cell r="A13" t="str">
            <v>Totals</v>
          </cell>
          <cell r="B13">
            <v>90</v>
          </cell>
          <cell r="C13">
            <v>389</v>
          </cell>
        </row>
      </sheetData>
      <sheetData sheetId="3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GovScenario</v>
          </cell>
        </row>
        <row r="5">
          <cell r="A5" t="str">
            <v>MtmScenario</v>
          </cell>
        </row>
        <row r="6">
          <cell r="A6" t="str">
            <v>PerfScenario</v>
          </cell>
        </row>
        <row r="7">
          <cell r="A7" t="str">
            <v>QmBvtScenario</v>
          </cell>
        </row>
        <row r="8">
          <cell r="A8" t="str">
            <v>RmBvtScenario</v>
          </cell>
        </row>
        <row r="9">
          <cell r="A9" t="str">
            <v>RrdiScenario</v>
          </cell>
        </row>
        <row r="10">
          <cell r="A10" t="str">
            <v>SanityTestScenario</v>
          </cell>
        </row>
        <row r="11">
          <cell r="A11" t="str">
            <v>VVCSmoketestScenario</v>
          </cell>
        </row>
        <row r="12">
          <cell r="A12" t="str">
            <v>----------------------------------------</v>
          </cell>
        </row>
        <row r="13">
          <cell r="A13" t="str">
            <v>Implemented</v>
          </cell>
          <cell r="B13">
            <v>96</v>
          </cell>
          <cell r="C13">
            <v>401</v>
          </cell>
        </row>
        <row r="14">
          <cell r="A14" t="str">
            <v>Totals</v>
          </cell>
          <cell r="B14">
            <v>98</v>
          </cell>
          <cell r="C14">
            <v>412</v>
          </cell>
        </row>
      </sheetData>
      <sheetData sheetId="4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GovScenario</v>
          </cell>
        </row>
        <row r="5">
          <cell r="A5" t="str">
            <v>JtsBvtScenario</v>
          </cell>
        </row>
        <row r="6">
          <cell r="A6" t="str">
            <v>MtmScenario</v>
          </cell>
        </row>
        <row r="7">
          <cell r="A7" t="str">
            <v>PerfScenario</v>
          </cell>
        </row>
        <row r="8">
          <cell r="A8" t="str">
            <v>QmBvtScenario</v>
          </cell>
        </row>
        <row r="9">
          <cell r="A9" t="str">
            <v>RmBvtScenario</v>
          </cell>
        </row>
        <row r="10">
          <cell r="A10" t="str">
            <v>RrdiScenario</v>
          </cell>
        </row>
        <row r="11">
          <cell r="A11" t="str">
            <v>SanityTestScenario</v>
          </cell>
        </row>
        <row r="12">
          <cell r="A12" t="str">
            <v>VVCSmoketestScenario</v>
          </cell>
        </row>
        <row r="13">
          <cell r="A13" t="str">
            <v>ValidationScenario</v>
          </cell>
        </row>
        <row r="14">
          <cell r="A14" t="str">
            <v>----------------------------------------</v>
          </cell>
        </row>
        <row r="15">
          <cell r="A15" t="str">
            <v>Implemented</v>
          </cell>
          <cell r="B15">
            <v>115</v>
          </cell>
          <cell r="C15">
            <v>496</v>
          </cell>
        </row>
        <row r="16">
          <cell r="A16" t="str">
            <v>Totals</v>
          </cell>
          <cell r="B16">
            <v>117</v>
          </cell>
          <cell r="C16">
            <v>507</v>
          </cell>
        </row>
      </sheetData>
      <sheetData sheetId="5">
        <row r="15">
          <cell r="A15">
            <v>12</v>
          </cell>
        </row>
        <row r="16">
          <cell r="B16">
            <v>115</v>
          </cell>
          <cell r="C16">
            <v>496</v>
          </cell>
        </row>
        <row r="17">
          <cell r="B17">
            <v>117</v>
          </cell>
          <cell r="C17">
            <v>507</v>
          </cell>
        </row>
      </sheetData>
      <sheetData sheetId="6">
        <row r="16">
          <cell r="A16">
            <v>13</v>
          </cell>
        </row>
        <row r="17">
          <cell r="B17">
            <v>118</v>
          </cell>
          <cell r="C17">
            <v>520</v>
          </cell>
        </row>
        <row r="18">
          <cell r="B18">
            <v>118</v>
          </cell>
          <cell r="C18">
            <v>524</v>
          </cell>
        </row>
      </sheetData>
      <sheetData sheetId="7">
        <row r="20">
          <cell r="A20">
            <v>17</v>
          </cell>
        </row>
        <row r="21">
          <cell r="B21">
            <v>227</v>
          </cell>
          <cell r="C21">
            <v>965</v>
          </cell>
        </row>
        <row r="22">
          <cell r="B22">
            <v>238</v>
          </cell>
          <cell r="C22">
            <v>1009</v>
          </cell>
        </row>
      </sheetData>
      <sheetData sheetId="8">
        <row r="22">
          <cell r="A22">
            <v>19</v>
          </cell>
        </row>
        <row r="23">
          <cell r="B23">
            <v>245</v>
          </cell>
          <cell r="C23">
            <v>1040</v>
          </cell>
        </row>
        <row r="24">
          <cell r="B24">
            <v>259</v>
          </cell>
          <cell r="C24">
            <v>1092</v>
          </cell>
        </row>
      </sheetData>
      <sheetData sheetId="9">
        <row r="30">
          <cell r="A30">
            <v>27</v>
          </cell>
        </row>
        <row r="31">
          <cell r="B31">
            <v>184</v>
          </cell>
          <cell r="C31">
            <v>793</v>
          </cell>
        </row>
        <row r="32">
          <cell r="B32">
            <v>248</v>
          </cell>
          <cell r="C32">
            <v>1626</v>
          </cell>
        </row>
      </sheetData>
      <sheetData sheetId="10">
        <row r="40">
          <cell r="A40">
            <v>37</v>
          </cell>
        </row>
        <row r="41">
          <cell r="B41">
            <v>351</v>
          </cell>
          <cell r="C41">
            <v>2261</v>
          </cell>
        </row>
        <row r="42">
          <cell r="B42">
            <v>432</v>
          </cell>
          <cell r="C42">
            <v>3259</v>
          </cell>
        </row>
      </sheetData>
      <sheetData sheetId="11">
        <row r="44">
          <cell r="A44">
            <v>41</v>
          </cell>
        </row>
        <row r="45">
          <cell r="B45">
            <v>395</v>
          </cell>
          <cell r="C45">
            <v>2476</v>
          </cell>
        </row>
        <row r="46">
          <cell r="B46">
            <v>481</v>
          </cell>
          <cell r="C46">
            <v>3601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7"/>
  <sheetViews>
    <sheetView workbookViewId="0">
      <selection activeCell="I17" sqref="I17"/>
    </sheetView>
  </sheetViews>
  <sheetFormatPr defaultRowHeight="15" x14ac:dyDescent="0.25"/>
  <cols>
    <col min="1" max="1" width="13.85546875" customWidth="1"/>
    <col min="2" max="2" width="10.7109375" style="2" bestFit="1" customWidth="1"/>
    <col min="3" max="3" width="10.7109375" style="2" customWidth="1"/>
    <col min="4" max="4" width="10.7109375" style="11" customWidth="1"/>
    <col min="5" max="5" width="10.7109375" style="2" customWidth="1"/>
    <col min="6" max="6" width="10.7109375" style="11" customWidth="1"/>
    <col min="7" max="7" width="10.7109375" style="10" customWidth="1"/>
    <col min="8" max="8" width="12.7109375" style="9" customWidth="1"/>
  </cols>
  <sheetData>
    <row r="1" spans="1:8" s="1" customFormat="1" x14ac:dyDescent="0.25">
      <c r="A1" s="18" t="s">
        <v>10</v>
      </c>
      <c r="B1" s="19" t="s">
        <v>11</v>
      </c>
      <c r="C1" s="20" t="s">
        <v>14</v>
      </c>
      <c r="D1" s="21" t="s">
        <v>12</v>
      </c>
      <c r="E1" s="21"/>
      <c r="F1" s="21" t="s">
        <v>13</v>
      </c>
      <c r="G1" s="21"/>
      <c r="H1" s="14" t="s">
        <v>17</v>
      </c>
    </row>
    <row r="2" spans="1:8" s="6" customFormat="1" ht="40.5" customHeight="1" x14ac:dyDescent="0.25">
      <c r="A2" s="18"/>
      <c r="B2" s="19"/>
      <c r="C2" s="20"/>
      <c r="D2" s="12" t="s">
        <v>19</v>
      </c>
      <c r="E2" s="12" t="s">
        <v>20</v>
      </c>
      <c r="F2" s="12" t="s">
        <v>19</v>
      </c>
      <c r="G2" s="12" t="s">
        <v>20</v>
      </c>
      <c r="H2" s="7" t="s">
        <v>16</v>
      </c>
    </row>
    <row r="3" spans="1:8" x14ac:dyDescent="0.25">
      <c r="A3" t="s">
        <v>0</v>
      </c>
      <c r="B3" s="3">
        <v>41214</v>
      </c>
      <c r="C3" s="4">
        <v>1</v>
      </c>
      <c r="D3" s="11">
        <f>E3</f>
        <v>14</v>
      </c>
      <c r="E3" s="2">
        <v>14</v>
      </c>
      <c r="F3" s="11">
        <f>G3</f>
        <v>69</v>
      </c>
      <c r="G3" s="10">
        <v>69</v>
      </c>
      <c r="H3" s="8">
        <f>$F$3</f>
        <v>69</v>
      </c>
    </row>
    <row r="4" spans="1:8" x14ac:dyDescent="0.25">
      <c r="A4" t="s">
        <v>1</v>
      </c>
      <c r="B4" s="3">
        <v>41334</v>
      </c>
      <c r="C4" s="13">
        <f>COUNTA('[1]4.0.2'!$A:$A)-2</f>
        <v>3</v>
      </c>
      <c r="D4" s="13">
        <f>E4</f>
        <v>18</v>
      </c>
      <c r="E4" s="2">
        <f>'[1]4.0.2'!$B$5</f>
        <v>18</v>
      </c>
      <c r="F4" s="13">
        <f>G4</f>
        <v>88</v>
      </c>
      <c r="G4" s="10">
        <f>'[1]4.0.2'!$C$5</f>
        <v>88</v>
      </c>
      <c r="H4" s="8">
        <f>ROUND(($F$15-$F$3)/($B$15-$B$3)*($B4-$B$3)+$F$3,1)</f>
        <v>304.60000000000002</v>
      </c>
    </row>
    <row r="5" spans="1:8" x14ac:dyDescent="0.25">
      <c r="A5" t="s">
        <v>2</v>
      </c>
      <c r="B5" s="3">
        <v>41418</v>
      </c>
      <c r="C5" s="13">
        <f>COUNTA('[1]4.0.3'!$A:$A)-4</f>
        <v>8</v>
      </c>
      <c r="D5" s="13">
        <f>'[1]4.0.3'!$B$11</f>
        <v>74</v>
      </c>
      <c r="E5" s="13">
        <f>'[1]4.0.3'!$B$12</f>
        <v>77</v>
      </c>
      <c r="F5" s="13">
        <f>'[1]4.0.3'!$C$11</f>
        <v>291</v>
      </c>
      <c r="G5" s="10">
        <f>'[1]4.0.3'!$C$12</f>
        <v>306</v>
      </c>
      <c r="H5" s="8">
        <f t="shared" ref="H5:H17" si="0">ROUND(($F$15-$F$3)/($B$15-$B$3)*($B5-$B$3)+$F$3,1)</f>
        <v>469.5</v>
      </c>
    </row>
    <row r="6" spans="1:8" x14ac:dyDescent="0.25">
      <c r="A6" t="s">
        <v>3</v>
      </c>
      <c r="B6" s="3">
        <v>41495</v>
      </c>
      <c r="C6" s="13">
        <f>COUNTA('[1]4.0.4'!$A:$A)-4</f>
        <v>9</v>
      </c>
      <c r="D6" s="13">
        <f>'[1]4.0.4'!$B$12</f>
        <v>87</v>
      </c>
      <c r="E6" s="13">
        <f>'[1]4.0.4'!$B$13</f>
        <v>90</v>
      </c>
      <c r="F6" s="13">
        <f>'[1]4.0.4'!$C$12</f>
        <v>374</v>
      </c>
      <c r="G6" s="10">
        <f>'[1]4.0.4'!$C$13</f>
        <v>389</v>
      </c>
      <c r="H6" s="8">
        <f t="shared" si="0"/>
        <v>620.70000000000005</v>
      </c>
    </row>
    <row r="7" spans="1:8" x14ac:dyDescent="0.25">
      <c r="A7" t="s">
        <v>4</v>
      </c>
      <c r="B7" s="3">
        <v>41579</v>
      </c>
      <c r="C7" s="13">
        <f>COUNTA('[1]4.0.5'!$A:$A)-4</f>
        <v>10</v>
      </c>
      <c r="D7" s="13">
        <f>'[1]4.0.5'!$B$13</f>
        <v>96</v>
      </c>
      <c r="E7" s="13">
        <f>'[1]4.0.5'!$B$14</f>
        <v>98</v>
      </c>
      <c r="F7" s="13">
        <f>'[1]4.0.5'!$C$13</f>
        <v>401</v>
      </c>
      <c r="G7" s="10">
        <f>'[1]4.0.5'!$C$14</f>
        <v>412</v>
      </c>
      <c r="H7" s="8">
        <f t="shared" si="0"/>
        <v>785.6</v>
      </c>
    </row>
    <row r="8" spans="1:8" x14ac:dyDescent="0.25">
      <c r="A8" t="s">
        <v>5</v>
      </c>
      <c r="B8" s="3">
        <v>41698</v>
      </c>
      <c r="C8" s="13">
        <f>COUNTA('[1]4.0.6'!$A:$A)-4</f>
        <v>12</v>
      </c>
      <c r="D8" s="13">
        <f>'[1]4.0.6'!$B$15</f>
        <v>115</v>
      </c>
      <c r="E8" s="13">
        <f>'[1]4.0.6'!$B$16</f>
        <v>117</v>
      </c>
      <c r="F8" s="13">
        <f>'[1]4.0.6'!$C$15</f>
        <v>496</v>
      </c>
      <c r="G8" s="10">
        <f>'[1]4.0.6'!$C$16</f>
        <v>507</v>
      </c>
      <c r="H8" s="8">
        <f t="shared" si="0"/>
        <v>1019.2</v>
      </c>
    </row>
    <row r="9" spans="1:8" x14ac:dyDescent="0.25">
      <c r="A9" t="s">
        <v>6</v>
      </c>
      <c r="B9" s="3">
        <v>41730</v>
      </c>
      <c r="C9" s="13">
        <f>'[1]4.0.7'!$A$15</f>
        <v>12</v>
      </c>
      <c r="D9" s="13">
        <f>'[1]4.0.7'!$B$16</f>
        <v>115</v>
      </c>
      <c r="E9" s="13">
        <f>'[1]4.0.7'!$B$17</f>
        <v>117</v>
      </c>
      <c r="F9" s="13">
        <f>'[1]4.0.7'!$C$16</f>
        <v>496</v>
      </c>
      <c r="G9" s="10">
        <f>'[1]4.0.7'!$C$17</f>
        <v>507</v>
      </c>
      <c r="H9" s="8">
        <f t="shared" si="0"/>
        <v>1082.0999999999999</v>
      </c>
    </row>
    <row r="10" spans="1:8" x14ac:dyDescent="0.25">
      <c r="A10" t="s">
        <v>7</v>
      </c>
      <c r="B10" s="3">
        <v>41781</v>
      </c>
      <c r="C10" s="13">
        <f>'[1]5.0'!$A$16</f>
        <v>13</v>
      </c>
      <c r="D10" s="13">
        <f>'[1]5.0'!$B$17</f>
        <v>118</v>
      </c>
      <c r="E10" s="13">
        <f>'[1]5.0'!$B$18</f>
        <v>118</v>
      </c>
      <c r="F10" s="13">
        <f>'[1]5.0'!$C$17</f>
        <v>520</v>
      </c>
      <c r="G10" s="10">
        <f>'[1]5.0'!$C$18</f>
        <v>524</v>
      </c>
      <c r="H10" s="8">
        <f t="shared" si="0"/>
        <v>1182.2</v>
      </c>
    </row>
    <row r="11" spans="1:8" x14ac:dyDescent="0.25">
      <c r="A11" t="s">
        <v>8</v>
      </c>
      <c r="B11" s="3">
        <v>41859</v>
      </c>
      <c r="C11" s="13">
        <f>'[1]5.0.1'!$A$20</f>
        <v>17</v>
      </c>
      <c r="D11" s="13">
        <f>'[1]5.0.1'!$B$21</f>
        <v>227</v>
      </c>
      <c r="E11" s="13">
        <f>'[1]5.0.1'!$B$22</f>
        <v>238</v>
      </c>
      <c r="F11" s="13">
        <f>'[1]5.0.1'!$C$21</f>
        <v>965</v>
      </c>
      <c r="G11" s="10">
        <f>'[1]5.0.1'!$C$22</f>
        <v>1009</v>
      </c>
      <c r="H11" s="8">
        <f t="shared" si="0"/>
        <v>1335.3</v>
      </c>
    </row>
    <row r="12" spans="1:8" x14ac:dyDescent="0.25">
      <c r="A12" t="s">
        <v>9</v>
      </c>
      <c r="B12" s="3">
        <v>41943</v>
      </c>
      <c r="C12" s="13">
        <f>'[1]5.0.2'!$A$22</f>
        <v>19</v>
      </c>
      <c r="D12" s="13">
        <f>'[1]5.0.2'!$B$23</f>
        <v>245</v>
      </c>
      <c r="E12" s="13">
        <f>'[1]5.0.2'!$B$24</f>
        <v>259</v>
      </c>
      <c r="F12" s="13">
        <f>'[1]5.0.2'!$C$23</f>
        <v>1040</v>
      </c>
      <c r="G12" s="10">
        <f>'[1]5.0.2'!$C$24</f>
        <v>1092</v>
      </c>
      <c r="H12" s="8">
        <f t="shared" si="0"/>
        <v>1500.2</v>
      </c>
    </row>
    <row r="13" spans="1:8" x14ac:dyDescent="0.25">
      <c r="A13" t="s">
        <v>15</v>
      </c>
      <c r="B13" s="3">
        <v>42139</v>
      </c>
      <c r="C13" s="13">
        <f>'[1]6.0'!$A$30</f>
        <v>27</v>
      </c>
      <c r="D13" s="13">
        <f>'[1]6.0'!$B$31</f>
        <v>184</v>
      </c>
      <c r="E13" s="13">
        <f>'[1]6.0'!$B$32</f>
        <v>248</v>
      </c>
      <c r="F13" s="13">
        <f>'[1]6.0'!$C$31</f>
        <v>793</v>
      </c>
      <c r="G13" s="10">
        <f>'[1]6.0'!$C$32</f>
        <v>1626</v>
      </c>
      <c r="H13" s="8">
        <f t="shared" si="0"/>
        <v>1885</v>
      </c>
    </row>
    <row r="14" spans="1:8" x14ac:dyDescent="0.25">
      <c r="A14" t="s">
        <v>18</v>
      </c>
      <c r="B14" s="3">
        <v>42314</v>
      </c>
      <c r="C14" s="13">
        <f>'[1]6.0.1'!$A$40</f>
        <v>37</v>
      </c>
      <c r="D14" s="13">
        <f>'[1]6.0.1'!$B$41</f>
        <v>351</v>
      </c>
      <c r="E14" s="13">
        <f>'[1]6.0.1'!$B$42</f>
        <v>432</v>
      </c>
      <c r="F14" s="15">
        <f>'[1]6.0.1'!$C$41</f>
        <v>2261</v>
      </c>
      <c r="G14" s="10">
        <f>'[1]6.0.1'!$C$42</f>
        <v>3259</v>
      </c>
      <c r="H14" s="8">
        <f t="shared" si="0"/>
        <v>2228.6</v>
      </c>
    </row>
    <row r="15" spans="1:8" x14ac:dyDescent="0.25">
      <c r="A15" t="s">
        <v>21</v>
      </c>
      <c r="B15" s="3">
        <v>42440</v>
      </c>
      <c r="C15" s="13">
        <f>'[1]6.0.2'!$A$44</f>
        <v>41</v>
      </c>
      <c r="D15" s="11">
        <f>'[1]6.0.2'!$B$45</f>
        <v>395</v>
      </c>
      <c r="E15" s="5">
        <f>'[1]6.0.2'!$B$46</f>
        <v>481</v>
      </c>
      <c r="F15" s="11">
        <f>'[1]6.0.2'!$C$45</f>
        <v>2476</v>
      </c>
      <c r="G15" s="10">
        <f>'[1]6.0.2'!$C$46</f>
        <v>3601</v>
      </c>
      <c r="H15" s="8">
        <f t="shared" si="0"/>
        <v>2476</v>
      </c>
    </row>
    <row r="16" spans="1:8" x14ac:dyDescent="0.25">
      <c r="B16" s="3">
        <v>42551</v>
      </c>
      <c r="C16" s="5"/>
      <c r="E16" s="5"/>
      <c r="H16" s="8">
        <f t="shared" si="0"/>
        <v>2693.9</v>
      </c>
    </row>
    <row r="17" spans="2:9" x14ac:dyDescent="0.25">
      <c r="B17" s="3">
        <v>42736</v>
      </c>
      <c r="F17" s="16">
        <f>F14*1.25</f>
        <v>2826.25</v>
      </c>
      <c r="H17" s="8">
        <f t="shared" si="0"/>
        <v>3057.1</v>
      </c>
      <c r="I17" s="17">
        <f>(H17-F14)/F14</f>
        <v>0.35210084033613442</v>
      </c>
    </row>
  </sheetData>
  <mergeCells count="5">
    <mergeCell ref="A1:A2"/>
    <mergeCell ref="B1:B2"/>
    <mergeCell ref="C1:C2"/>
    <mergeCell ref="D1:E1"/>
    <mergeCell ref="F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Numbers</vt:lpstr>
      <vt:lpstr>Scenarios (versions)</vt:lpstr>
      <vt:lpstr>Scenarios (date)</vt:lpstr>
      <vt:lpstr>Tests (versions)</vt:lpstr>
      <vt:lpstr>Tests (date)</vt:lpstr>
      <vt:lpstr>Tests (trends)</vt:lpstr>
    </vt:vector>
  </TitlesOfParts>
  <Company>IBM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2015-01-19T22:11:40Z</dcterms:created>
  <dcterms:modified xsi:type="dcterms:W3CDTF">2016-03-24T14:32:29Z</dcterms:modified>
</cp:coreProperties>
</file>